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6\1 výzva\"/>
    </mc:Choice>
  </mc:AlternateContent>
  <xr:revisionPtr revIDLastSave="0" documentId="13_ncr:1_{8B6AAB75-441E-4146-BC08-D1FA33C9CEA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0" i="1"/>
  <c r="R11" i="1"/>
  <c r="O11" i="1"/>
  <c r="H11" i="1"/>
  <c r="O10" i="1"/>
  <c r="H10" i="1"/>
  <c r="S9" i="1"/>
  <c r="O9" i="1"/>
  <c r="H9" i="1"/>
  <c r="R10" i="1" l="1"/>
  <c r="S11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<sst xmlns="http://schemas.openxmlformats.org/spreadsheetml/2006/main" count="56" uniqueCount="45">
  <si>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</si>
  <si>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</si>
  <si>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</si>
  <si>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</si>
  <si>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</si>
  <si>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</si>
  <si>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</si>
  <si>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</si>
  <si>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</si>
  <si>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</si>
  <si>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</si>
  <si>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</si>
  <si>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</si>
  <si>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</si>
  <si>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</si>
  <si>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</si>
  <si>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</si>
  <si>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</si>
  <si>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</si>
  <si>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</si>
  <si>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</si>
  <si>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</si>
  <si>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</si>
  <si>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</si>
  <si>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</si>
  <si>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</si>
  <si>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</si>
  <si>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</si>
  <si>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</si>
  <si>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</si>
  <si>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036 - 2024 (originální)</t>
  </si>
  <si>
    <t>ks</t>
  </si>
  <si>
    <t>NE</t>
  </si>
  <si>
    <t>U3V - Mgr. Magdalena Edlová, DiS.,
Tel.: 37763 1907,
724 071 804</t>
  </si>
  <si>
    <t>Jungmannova 1, 
301 00 Plzeň,
Univerzita třetího věku,
místnost JJ 113b</t>
  </si>
  <si>
    <t>PS - Ing. Romana Nocarová,
Tel.: 37763 1503</t>
  </si>
  <si>
    <t>Kollárova 19, 
301 00 Plzeň,
Provoz a služby,
místnost KO 328</t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</si>
  <si>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</si>
  <si>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>Toner do tiskárny Canon i-SENSYS MF742Cdw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</si>
  <si>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tiskárny Canon i-SENSYS MF742Cdw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</si>
  <si>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>Toner do tiskárny Canon i-SENSYS MF742Cdw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</si>
  <si>
    <t>Originální toner. Výtěžnost 30 000 stran.</t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</si>
  <si>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</si>
  <si>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t>Originální toner. Výtěžnost 20 000 stran.</t>
  </si>
  <si>
    <t>Originální toner. Minimální výtěžnost 5 900 stran A4 při 5% pokrytí.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</si>
</sst>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D1" zoomScaleNormal="100" workbookViewId="0">
      <selection activeCell="G16" sqref="G16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5.140625" style="5" customWidth="1"/>
    <col min="4" max="4" width="11.7109375" style="125" customWidth="1"/>
    <col min="5" max="5" width="11.28515625" style="4" customWidth="1"/>
    <col min="6" max="6" width="82.5703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8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37</v>
      </c>
      <c r="D7" s="38">
        <v>1</v>
      </c>
      <c r="E7" s="39" t="s">
        <v>31</v>
      </c>
      <c r="F7" s="37" t="s">
        <v>41</v>
      </c>
      <c r="G7" s="128"/>
      <c r="H7" s="40" t="str">
        <f t="shared" ref="H7:H11" si="0">IF(P7&gt;1999,"ANO","NE")</f>
        <v>NE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1700</v>
      </c>
      <c r="P7" s="47">
        <v>1700</v>
      </c>
      <c r="Q7" s="133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thickBot="1" x14ac:dyDescent="0.3">
      <c r="B8" s="51">
        <v>2</v>
      </c>
      <c r="C8" s="52" t="s">
        <v>42</v>
      </c>
      <c r="D8" s="53">
        <v>1</v>
      </c>
      <c r="E8" s="54" t="s">
        <v>31</v>
      </c>
      <c r="F8" s="52" t="s">
        <v>43</v>
      </c>
      <c r="G8" s="129"/>
      <c r="H8" s="55" t="str">
        <f t="shared" si="0"/>
        <v>ANO</v>
      </c>
      <c r="I8" s="56"/>
      <c r="J8" s="57"/>
      <c r="K8" s="58"/>
      <c r="L8" s="59"/>
      <c r="M8" s="59"/>
      <c r="N8" s="60"/>
      <c r="O8" s="61">
        <f t="shared" ref="O8:O11" si="2">D8*P8</f>
        <v>3200</v>
      </c>
      <c r="P8" s="62">
        <v>3200</v>
      </c>
      <c r="Q8" s="134"/>
      <c r="R8" s="63">
        <f t="shared" ref="R8" si="3">D8*Q8</f>
        <v>0</v>
      </c>
      <c r="S8" s="64" t="str">
        <f t="shared" ref="S8" si="4">IF(ISNUMBER(Q8), IF(Q8&gt;P8,"NEVYHOVUJE","VYHOVUJE")," ")</f>
        <v xml:space="preserve"> </v>
      </c>
      <c r="T8" s="65"/>
      <c r="U8" s="65"/>
    </row>
    <row r="9" spans="2:21" ht="41.25" customHeight="1" x14ac:dyDescent="0.25">
      <c r="B9" s="66">
        <v>3</v>
      </c>
      <c r="C9" s="67" t="s">
        <v>38</v>
      </c>
      <c r="D9" s="68">
        <v>1</v>
      </c>
      <c r="E9" s="69" t="s">
        <v>31</v>
      </c>
      <c r="F9" s="67" t="s">
        <v>44</v>
      </c>
      <c r="G9" s="130"/>
      <c r="H9" s="70" t="str">
        <f t="shared" si="0"/>
        <v>ANO</v>
      </c>
      <c r="I9" s="71" t="s">
        <v>27</v>
      </c>
      <c r="J9" s="71" t="s">
        <v>32</v>
      </c>
      <c r="K9" s="72"/>
      <c r="L9" s="71" t="s">
        <v>35</v>
      </c>
      <c r="M9" s="71" t="s">
        <v>36</v>
      </c>
      <c r="N9" s="73" t="s">
        <v>29</v>
      </c>
      <c r="O9" s="74">
        <f t="shared" si="2"/>
        <v>3600</v>
      </c>
      <c r="P9" s="75">
        <v>3600</v>
      </c>
      <c r="Q9" s="135"/>
      <c r="R9" s="76">
        <f t="shared" ref="R9" si="5">D9*Q9</f>
        <v>0</v>
      </c>
      <c r="S9" s="77" t="str">
        <f t="shared" ref="S9" si="6">IF(ISNUMBER(Q9), IF(Q9&gt;P9,"NEVYHOVUJE","VYHOVUJE")," ")</f>
        <v xml:space="preserve"> </v>
      </c>
      <c r="T9" s="78"/>
      <c r="U9" s="78" t="s">
        <v>10</v>
      </c>
    </row>
    <row r="10" spans="2:21" ht="41.25" customHeight="1" x14ac:dyDescent="0.25">
      <c r="B10" s="79">
        <v>4</v>
      </c>
      <c r="C10" s="80" t="s">
        <v>39</v>
      </c>
      <c r="D10" s="81">
        <v>1</v>
      </c>
      <c r="E10" s="82" t="s">
        <v>31</v>
      </c>
      <c r="F10" s="80" t="s">
        <v>44</v>
      </c>
      <c r="G10" s="131"/>
      <c r="H10" s="83" t="str">
        <f t="shared" si="0"/>
        <v>ANO</v>
      </c>
      <c r="I10" s="84"/>
      <c r="J10" s="84"/>
      <c r="K10" s="85"/>
      <c r="L10" s="86"/>
      <c r="M10" s="86"/>
      <c r="N10" s="60"/>
      <c r="O10" s="87">
        <f t="shared" si="2"/>
        <v>3600</v>
      </c>
      <c r="P10" s="88">
        <v>3600</v>
      </c>
      <c r="Q10" s="136"/>
      <c r="R10" s="89">
        <f t="shared" ref="R10" si="7">D10*Q10</f>
        <v>0</v>
      </c>
      <c r="S10" s="90" t="str">
        <f t="shared" ref="S10" si="8">IF(ISNUMBER(Q10), IF(Q10&gt;P10,"NEVYHOVUJE","VYHOVUJE")," ")</f>
        <v xml:space="preserve"> </v>
      </c>
      <c r="T10" s="65"/>
      <c r="U10" s="65"/>
    </row>
    <row r="11" spans="2:21" ht="41.25" customHeight="1" thickBot="1" x14ac:dyDescent="0.3">
      <c r="B11" s="91">
        <v>5</v>
      </c>
      <c r="C11" s="92" t="s">
        <v>40</v>
      </c>
      <c r="D11" s="93">
        <v>1</v>
      </c>
      <c r="E11" s="94" t="s">
        <v>31</v>
      </c>
      <c r="F11" s="92" t="s">
        <v>44</v>
      </c>
      <c r="G11" s="132"/>
      <c r="H11" s="95" t="str">
        <f t="shared" si="0"/>
        <v>ANO</v>
      </c>
      <c r="I11" s="96"/>
      <c r="J11" s="96"/>
      <c r="K11" s="97"/>
      <c r="L11" s="98"/>
      <c r="M11" s="98"/>
      <c r="N11" s="99"/>
      <c r="O11" s="100">
        <f t="shared" si="2"/>
        <v>3600</v>
      </c>
      <c r="P11" s="101">
        <v>3600</v>
      </c>
      <c r="Q11" s="137"/>
      <c r="R11" s="102">
        <f t="shared" ref="R11" si="9">D11*Q11</f>
        <v>0</v>
      </c>
      <c r="S11" s="103" t="str">
        <f t="shared" ref="S11" si="10">IF(ISNUMBER(Q11), IF(Q11&gt;P11,"NEVYHOVUJE","VYHOVUJE")," ")</f>
        <v xml:space="preserve"> </v>
      </c>
      <c r="T11" s="104"/>
      <c r="U11" s="104"/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105"/>
    </row>
    <row r="13" spans="2:21" ht="60.75" customHeight="1" thickTop="1" thickBot="1" x14ac:dyDescent="0.3">
      <c r="B13" s="106" t="s">
        <v>14</v>
      </c>
      <c r="C13" s="107"/>
      <c r="D13" s="107"/>
      <c r="E13" s="107"/>
      <c r="F13" s="107"/>
      <c r="G13" s="107"/>
      <c r="H13" s="108"/>
      <c r="I13" s="109"/>
      <c r="J13" s="109"/>
      <c r="K13" s="109"/>
      <c r="L13" s="12"/>
      <c r="M13" s="12"/>
      <c r="N13" s="110"/>
      <c r="O13" s="110"/>
      <c r="P13" s="111" t="s">
        <v>11</v>
      </c>
      <c r="Q13" s="112" t="s">
        <v>12</v>
      </c>
      <c r="R13" s="113"/>
      <c r="S13" s="114"/>
      <c r="T13" s="28"/>
      <c r="U13" s="115"/>
    </row>
    <row r="14" spans="2:21" ht="33.75" customHeight="1" thickTop="1" thickBot="1" x14ac:dyDescent="0.3">
      <c r="B14" s="116" t="s">
        <v>15</v>
      </c>
      <c r="C14" s="117"/>
      <c r="D14" s="117"/>
      <c r="E14" s="117"/>
      <c r="F14" s="117"/>
      <c r="G14" s="117"/>
      <c r="H14" s="118"/>
      <c r="I14" s="119"/>
      <c r="L14" s="8"/>
      <c r="M14" s="8"/>
      <c r="N14" s="120"/>
      <c r="O14" s="120"/>
      <c r="P14" s="121">
        <f>SUM(O7:O11)</f>
        <v>15700</v>
      </c>
      <c r="Q14" s="122">
        <f>SUM(R7:R11)</f>
        <v>0</v>
      </c>
      <c r="R14" s="123"/>
      <c r="S14" s="124"/>
    </row>
    <row r="15" spans="2:21" ht="14.25" customHeight="1" thickTop="1" x14ac:dyDescent="0.25"/>
    <row r="16" spans="2:21" ht="14.25" customHeight="1" x14ac:dyDescent="0.25">
      <c r="B16" s="126"/>
    </row>
    <row r="17" spans="2:3" ht="14.25" customHeight="1" x14ac:dyDescent="0.25">
      <c r="B17" s="127"/>
      <c r="C17" s="126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METix2TYoSMTPjOiQ42rbt64Pn6jXAAZJc4Mk6OwnQOE1ofRNVw9jhuPYC510qk0bXfNBzBdkhgcUjsJe6HNww==" saltValue="CmsHrfXOYIMDQKlp2gz/TA==" spinCount="100000" sheet="1" objects="1" scenarios="1"/>
  <mergeCells count="22">
    <mergeCell ref="B1:C1"/>
    <mergeCell ref="B14:G14"/>
    <mergeCell ref="Q14:S14"/>
    <mergeCell ref="B13:G13"/>
    <mergeCell ref="Q13:S13"/>
    <mergeCell ref="G3:N3"/>
    <mergeCell ref="L9:L11"/>
    <mergeCell ref="L7:L8"/>
    <mergeCell ref="I9:I11"/>
    <mergeCell ref="I7:I8"/>
    <mergeCell ref="J7:J8"/>
    <mergeCell ref="J9:J11"/>
    <mergeCell ref="K9:K11"/>
    <mergeCell ref="K7:K8"/>
    <mergeCell ref="N9:N11"/>
    <mergeCell ref="M9:M11"/>
    <mergeCell ref="N7:N8"/>
    <mergeCell ref="M7:M8"/>
    <mergeCell ref="U9:U11"/>
    <mergeCell ref="T9:T11"/>
    <mergeCell ref="U7:U8"/>
    <mergeCell ref="T7:T8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2024-06-10T10:57:22Z</dcterms:modified>
</cp:coreProperties>
</file>